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BOQ" sheetId="2" state="visible" r:id="rId2"/>
    <sheet name="Rate_Analys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s #,##0.00"/>
    <numFmt numFmtId="165" formatCode="Rs #,##0"/>
  </numFmts>
  <fonts count="11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</font>
    <font>
      <b val="1"/>
      <color rgb="00000000"/>
    </font>
    <font>
      <b val="1"/>
    </font>
    <font>
      <b val="1"/>
      <sz val="11"/>
    </font>
    <font>
      <b val="1"/>
      <color rgb="00FFFFFF"/>
      <sz val="11"/>
    </font>
    <font>
      <b val="1"/>
      <color rgb="00FFFFFF"/>
      <sz val="13"/>
    </font>
    <font>
      <b val="1"/>
      <color rgb="00FFFFFF"/>
      <sz val="10"/>
    </font>
    <font>
      <b val="1"/>
      <sz val="10"/>
    </font>
    <font>
      <sz val="10"/>
    </font>
  </fonts>
  <fills count="10">
    <fill>
      <patternFill/>
    </fill>
    <fill>
      <patternFill patternType="gray125"/>
    </fill>
    <fill>
      <patternFill patternType="solid">
        <fgColor rgb="00C9A84C"/>
      </patternFill>
    </fill>
    <fill>
      <patternFill patternType="solid">
        <fgColor rgb="00E8E2D0"/>
      </patternFill>
    </fill>
    <fill>
      <patternFill patternType="solid">
        <fgColor rgb="00D9CFAE"/>
      </patternFill>
    </fill>
    <fill>
      <patternFill patternType="solid">
        <fgColor rgb="001F3864"/>
      </patternFill>
    </fill>
    <fill>
      <patternFill patternType="solid">
        <fgColor rgb="00305496"/>
      </patternFill>
    </fill>
    <fill>
      <patternFill patternType="solid">
        <fgColor rgb="00D9E1F2"/>
      </patternFill>
    </fill>
    <fill>
      <patternFill patternType="solid">
        <fgColor rgb="00F2F2F2"/>
      </patternFill>
    </fill>
    <fill>
      <patternFill patternType="solid">
        <fgColor rgb="00DDEBF7"/>
      </patternFill>
    </fill>
  </fills>
  <borders count="7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7" fillId="2" borderId="0" applyAlignment="1" pivotButton="0" quotePrefix="0" xfId="0">
      <alignment horizontal="center"/>
    </xf>
    <xf numFmtId="0" fontId="4" fillId="3" borderId="1" pivotButton="0" quotePrefix="0" xfId="0"/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165" fontId="0" fillId="0" borderId="1" pivotButton="0" quotePrefix="0" xfId="0"/>
    <xf numFmtId="0" fontId="0" fillId="4" borderId="1" pivotButton="0" quotePrefix="0" xfId="0"/>
    <xf numFmtId="0" fontId="4" fillId="4" borderId="1" pivotButton="0" quotePrefix="0" xfId="0"/>
    <xf numFmtId="165" fontId="4" fillId="4" borderId="1" pivotButton="0" quotePrefix="0" xfId="0"/>
    <xf numFmtId="0" fontId="5" fillId="4" borderId="1" pivotButton="0" quotePrefix="0" xfId="0"/>
    <xf numFmtId="165" fontId="5" fillId="4" borderId="1" pivotButton="0" quotePrefix="0" xfId="0"/>
    <xf numFmtId="0" fontId="0" fillId="2" borderId="1" pivotButton="0" quotePrefix="0" xfId="0"/>
    <xf numFmtId="0" fontId="6" fillId="2" borderId="1" pivotButton="0" quotePrefix="0" xfId="0"/>
    <xf numFmtId="165" fontId="6" fillId="2" borderId="1" pivotButton="0" quotePrefix="0" xfId="0"/>
    <xf numFmtId="0" fontId="2" fillId="2" borderId="0" applyAlignment="1" pivotButton="0" quotePrefix="0" xfId="0">
      <alignment horizontal="center"/>
    </xf>
    <xf numFmtId="0" fontId="2" fillId="2" borderId="1" pivotButton="0" quotePrefix="0" xfId="0"/>
    <xf numFmtId="165" fontId="0" fillId="0" borderId="1" pivotButton="0" quotePrefix="0" xfId="0"/>
    <xf numFmtId="0" fontId="6" fillId="5" borderId="0" applyAlignment="1" pivotButton="0" quotePrefix="0" xfId="0">
      <alignment horizontal="left" vertical="center"/>
    </xf>
    <xf numFmtId="0" fontId="8" fillId="6" borderId="6" applyAlignment="1" pivotButton="0" quotePrefix="0" xfId="0">
      <alignment horizontal="center" vertical="center"/>
    </xf>
    <xf numFmtId="0" fontId="9" fillId="7" borderId="6" applyAlignment="1" pivotButton="0" quotePrefix="0" xfId="0">
      <alignment horizontal="left" vertical="center"/>
    </xf>
    <xf numFmtId="0" fontId="9" fillId="7" borderId="6" pivotButton="0" quotePrefix="0" xfId="0"/>
    <xf numFmtId="0" fontId="10" fillId="0" borderId="6" pivotButton="0" quotePrefix="0" xfId="0"/>
    <xf numFmtId="0" fontId="10" fillId="0" borderId="6" applyAlignment="1" pivotButton="0" quotePrefix="0" xfId="0">
      <alignment vertical="top" wrapText="1"/>
    </xf>
    <xf numFmtId="3" fontId="10" fillId="0" borderId="6" applyAlignment="1" pivotButton="0" quotePrefix="0" xfId="0">
      <alignment horizontal="center" vertical="center"/>
    </xf>
    <xf numFmtId="165" fontId="10" fillId="0" borderId="6" applyAlignment="1" pivotButton="0" quotePrefix="0" xfId="0">
      <alignment horizontal="center" vertical="center"/>
    </xf>
    <xf numFmtId="0" fontId="9" fillId="8" borderId="6" pivotButton="0" quotePrefix="0" xfId="0"/>
    <xf numFmtId="165" fontId="9" fillId="8" borderId="6" pivotButton="0" quotePrefix="0" xfId="0"/>
    <xf numFmtId="0" fontId="9" fillId="8" borderId="6" applyAlignment="1" pivotButton="0" quotePrefix="0" xfId="0">
      <alignment vertical="top" wrapText="1"/>
    </xf>
    <xf numFmtId="3" fontId="9" fillId="8" borderId="6" pivotButton="0" quotePrefix="0" xfId="0"/>
    <xf numFmtId="0" fontId="9" fillId="7" borderId="6" applyAlignment="1" pivotButton="0" quotePrefix="0" xfId="0">
      <alignment vertical="top" wrapText="1"/>
    </xf>
    <xf numFmtId="3" fontId="9" fillId="7" borderId="6" pivotButton="0" quotePrefix="0" xfId="0"/>
    <xf numFmtId="165" fontId="9" fillId="7" borderId="6" pivotButton="0" quotePrefix="0" xfId="0"/>
    <xf numFmtId="0" fontId="10" fillId="4" borderId="6" pivotButton="0" quotePrefix="0" xfId="0"/>
    <xf numFmtId="0" fontId="10" fillId="4" borderId="6" applyAlignment="1" pivotButton="0" quotePrefix="0" xfId="0">
      <alignment horizontal="center" vertical="center"/>
    </xf>
    <xf numFmtId="165" fontId="10" fillId="4" borderId="6" applyAlignment="1" pivotButton="0" quotePrefix="0" xfId="0">
      <alignment horizontal="center" vertical="center"/>
    </xf>
    <xf numFmtId="0" fontId="10" fillId="3" borderId="6" applyAlignment="1" pivotButton="0" quotePrefix="0" xfId="0">
      <alignment horizontal="left" vertical="center"/>
    </xf>
    <xf numFmtId="0" fontId="10" fillId="0" borderId="6" applyAlignment="1" pivotButton="0" quotePrefix="0" xfId="0">
      <alignment horizontal="center" vertical="center"/>
    </xf>
    <xf numFmtId="0" fontId="9" fillId="9" borderId="6" pivotButton="0" quotePrefix="0" xfId="0"/>
    <xf numFmtId="165" fontId="9" fillId="9" borderId="6" pivotButton="0" quotePrefix="0" xfId="0"/>
    <xf numFmtId="0" fontId="10" fillId="0" borderId="0" pivotButton="0" quotePrefix="0" xfId="0"/>
    <xf numFmtId="165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40" customWidth="1" min="2" max="2"/>
  </cols>
  <sheetData>
    <row r="1">
      <c r="A1" s="1" t="inlineStr">
        <is>
          <t>PROJECT BOQ SUMMARY - FUSION DEVELOPERS</t>
        </is>
      </c>
    </row>
    <row r="2">
      <c r="A2" s="2" t="inlineStr">
        <is>
          <t>Project</t>
        </is>
      </c>
      <c r="B2" s="3" t="inlineStr">
        <is>
          <t>PEB SHED 55 x 77 ft + 63.4 kWp SOLAR</t>
        </is>
      </c>
    </row>
    <row r="3">
      <c r="A3" s="2" t="inlineStr">
        <is>
          <t>Reference</t>
        </is>
      </c>
      <c r="B3" s="3" t="inlineStr">
        <is>
          <t>FD-COMM-001</t>
        </is>
      </c>
    </row>
    <row r="4">
      <c r="A4" s="2" t="inlineStr">
        <is>
          <t>Date</t>
        </is>
      </c>
      <c r="B4" s="3" t="inlineStr">
        <is>
          <t>2026-07-31</t>
        </is>
      </c>
    </row>
    <row r="5">
      <c r="A5" s="2" t="inlineStr">
        <is>
          <t>Prepared</t>
        </is>
      </c>
      <c r="B5" s="3" t="inlineStr">
        <is>
          <t>FD-COMM-001</t>
        </is>
      </c>
    </row>
    <row r="6">
      <c r="A6" s="2" t="inlineStr">
        <is>
          <t>Checked</t>
        </is>
      </c>
      <c r="B6" s="3" t="inlineStr">
        <is>
          <t>Imran Shah</t>
        </is>
      </c>
    </row>
    <row r="7">
      <c r="A7" s="2" t="inlineStr">
        <is>
          <t>Approved</t>
        </is>
      </c>
      <c r="B7" s="3" t="inlineStr">
        <is>
          <t>Mian Usman</t>
        </is>
      </c>
    </row>
    <row r="8">
      <c r="A8" s="2" t="inlineStr">
        <is>
          <t>Grand Total (Subcontract)</t>
        </is>
      </c>
      <c r="B8" s="23">
        <f>BOQ!G43</f>
        <v/>
      </c>
    </row>
    <row r="9">
      <c r="A9" s="2" t="inlineStr">
        <is>
          <t>Overhead &amp; Profit (10%)</t>
        </is>
      </c>
      <c r="B9" s="23">
        <f>BOQ!G44</f>
        <v/>
      </c>
    </row>
    <row r="10">
      <c r="A10" s="2" t="inlineStr">
        <is>
          <t>TOTAL CONTRACT SUM</t>
        </is>
      </c>
      <c r="B10" s="23">
        <f>BOQ!G45</f>
        <v/>
      </c>
    </row>
    <row r="11">
      <c r="A11" s="2" t="inlineStr">
        <is>
          <t>Solar Capacity (kWp)</t>
        </is>
      </c>
      <c r="B11" s="4" t="n">
        <v>63.4</v>
      </c>
    </row>
    <row r="12">
      <c r="A12" s="2" t="inlineStr">
        <is>
          <t>Rs / kWp</t>
        </is>
      </c>
      <c r="B12" s="11">
        <f>BOQ!G45/B11</f>
        <v/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34" customWidth="1" min="3" max="3"/>
    <col width="8" customWidth="1" min="4" max="4"/>
    <col width="10" customWidth="1" min="5" max="5"/>
    <col width="12" customWidth="1" min="6" max="6"/>
    <col width="16" customWidth="1" min="7" max="7"/>
    <col width="60" customWidth="1" min="8" max="8"/>
  </cols>
  <sheetData>
    <row r="1" ht="26" customHeight="1">
      <c r="A1" s="24" t="inlineStr">
        <is>
          <t>FUSION DEVELOPERS  |  BILL OF QUANTITIES  |  PEB SHED 55 x 77 ft + 63.4 kWp SOLAR  |  Project FD-COMM-001  |  2026-07-31</t>
        </is>
      </c>
    </row>
    <row r="2" ht="30" customHeight="1">
      <c r="A2" s="25" t="inlineStr">
        <is>
          <t>Item No</t>
        </is>
      </c>
      <c r="B2" s="25" t="inlineStr">
        <is>
          <t>Description</t>
        </is>
      </c>
      <c r="C2" s="25" t="inlineStr">
        <is>
          <t>Specification / Standard</t>
        </is>
      </c>
      <c r="D2" s="25" t="inlineStr">
        <is>
          <t>Unit</t>
        </is>
      </c>
      <c r="E2" s="25" t="inlineStr">
        <is>
          <t>Qty</t>
        </is>
      </c>
      <c r="F2" s="25" t="inlineStr">
        <is>
          <t>Rate (PKR)</t>
        </is>
      </c>
      <c r="G2" s="25" t="inlineStr">
        <is>
          <t>Amount (PKR)</t>
        </is>
      </c>
      <c r="H2" s="25" t="inlineStr">
        <is>
          <t>Remarks</t>
        </is>
      </c>
    </row>
    <row r="3">
      <c r="A3" s="26" t="inlineStr">
        <is>
          <t>GROUP 05 - METALS - PEB STEEL STRUCTURE (FD STANDARDS: A572 Gr50, A325, AWS D1.1)</t>
        </is>
      </c>
      <c r="B3" s="27" t="n"/>
      <c r="C3" s="27" t="n"/>
      <c r="D3" s="27" t="n"/>
      <c r="E3" s="27" t="n"/>
      <c r="F3" s="27" t="n"/>
      <c r="G3" s="27" t="n"/>
      <c r="H3" s="27" t="n"/>
    </row>
    <row r="4">
      <c r="A4" s="28" t="inlineStr">
        <is>
          <t>05.01</t>
        </is>
      </c>
      <c r="B4" s="29" t="inlineStr">
        <is>
          <t>MS Columns (5 front @420kg + 5 back @340kg), I-section</t>
        </is>
      </c>
      <c r="C4" s="29" t="inlineStr">
        <is>
          <t>A572 Gr50, fab+erect, FD</t>
        </is>
      </c>
      <c r="D4" s="28" t="inlineStr">
        <is>
          <t>kg</t>
        </is>
      </c>
      <c r="E4" s="30" t="n">
        <v>3800</v>
      </c>
      <c r="F4" s="31" t="n">
        <v>285</v>
      </c>
      <c r="G4" s="31">
        <f>E4*F4</f>
        <v/>
      </c>
      <c r="H4" s="29" t="inlineStr">
        <is>
          <t>10 cols; front 26ft, back 20ft; base plate 25mm</t>
        </is>
      </c>
    </row>
    <row r="5">
      <c r="A5" s="28" t="inlineStr">
        <is>
          <t>05.02</t>
        </is>
      </c>
      <c r="B5" s="29" t="inlineStr">
        <is>
          <t>MS Rafters (2 longitudinal, mono-slope)</t>
        </is>
      </c>
      <c r="C5" s="29" t="inlineStr">
        <is>
          <t>A572 Gr50, fab+erect, FD</t>
        </is>
      </c>
      <c r="D5" s="28" t="inlineStr">
        <is>
          <t>kg</t>
        </is>
      </c>
      <c r="E5" s="30" t="n">
        <v>2200</v>
      </c>
      <c r="F5" s="31" t="n">
        <v>285</v>
      </c>
      <c r="G5" s="31">
        <f>E5*F5</f>
        <v/>
      </c>
      <c r="H5" s="29" t="inlineStr">
        <is>
          <t>2 rafters x ~1100kg spanning 77ft</t>
        </is>
      </c>
    </row>
    <row r="6">
      <c r="A6" s="28" t="inlineStr">
        <is>
          <t>05.03</t>
        </is>
      </c>
      <c r="B6" s="29" t="inlineStr">
        <is>
          <t>Base Plates 25mm (10 nos, 500x500)</t>
        </is>
      </c>
      <c r="C6" s="29" t="inlineStr">
        <is>
          <t>A572 Gr50, 25mm, FD</t>
        </is>
      </c>
      <c r="D6" s="28" t="inlineStr">
        <is>
          <t>kg</t>
        </is>
      </c>
      <c r="E6" s="30" t="n">
        <v>490</v>
      </c>
      <c r="F6" s="31" t="n">
        <v>285</v>
      </c>
      <c r="G6" s="31">
        <f>E6*F6</f>
        <v/>
      </c>
      <c r="H6" s="29" t="inlineStr">
        <is>
          <t>10 cols x ~49kg</t>
        </is>
      </c>
    </row>
    <row r="7">
      <c r="A7" s="28" t="inlineStr">
        <is>
          <t>05.04</t>
        </is>
      </c>
      <c r="B7" s="29" t="inlineStr">
        <is>
          <t>Splice / Gusset Plates 16mm</t>
        </is>
      </c>
      <c r="C7" s="29" t="inlineStr">
        <is>
          <t>A572 Gr50, 16mm, AWS D1.1, FD</t>
        </is>
      </c>
      <c r="D7" s="28" t="inlineStr">
        <is>
          <t>kg</t>
        </is>
      </c>
      <c r="E7" s="30" t="n">
        <v>200</v>
      </c>
      <c r="F7" s="31" t="n">
        <v>285</v>
      </c>
      <c r="G7" s="31">
        <f>E7*F7</f>
        <v/>
      </c>
      <c r="H7" s="29" t="inlineStr">
        <is>
          <t>Frame splices &amp; gussets (est)</t>
        </is>
      </c>
    </row>
    <row r="8">
      <c r="A8" s="28" t="inlineStr">
        <is>
          <t>05.05</t>
        </is>
      </c>
      <c r="B8" s="29" t="inlineStr">
        <is>
          <t>Connection Cleats 6mm</t>
        </is>
      </c>
      <c r="C8" s="29" t="inlineStr">
        <is>
          <t>A572 Gr50, 6mm, FD</t>
        </is>
      </c>
      <c r="D8" s="28" t="inlineStr">
        <is>
          <t>kg</t>
        </is>
      </c>
      <c r="E8" s="30" t="n">
        <v>150</v>
      </c>
      <c r="F8" s="31" t="n">
        <v>285</v>
      </c>
      <c r="G8" s="31">
        <f>E8*F8</f>
        <v/>
      </c>
      <c r="H8" s="29" t="inlineStr">
        <is>
          <t>Bracket/cleat plates (est)</t>
        </is>
      </c>
    </row>
    <row r="9">
      <c r="A9" s="28" t="inlineStr">
        <is>
          <t>05.06</t>
        </is>
      </c>
      <c r="B9" s="29" t="inlineStr">
        <is>
          <t>Cross / Sag Bracing</t>
        </is>
      </c>
      <c r="C9" s="29" t="inlineStr">
        <is>
          <t>A572 Gr50, FD</t>
        </is>
      </c>
      <c r="D9" s="28" t="inlineStr">
        <is>
          <t>kg</t>
        </is>
      </c>
      <c r="E9" s="30" t="n">
        <v>400</v>
      </c>
      <c r="F9" s="31" t="n">
        <v>285</v>
      </c>
      <c r="G9" s="31">
        <f>E9*F9</f>
        <v/>
      </c>
      <c r="H9" s="29" t="inlineStr">
        <is>
          <t>Rod/angle bracing (est)</t>
        </is>
      </c>
    </row>
    <row r="10">
      <c r="A10" s="28" t="inlineStr">
        <is>
          <t>05.07</t>
        </is>
      </c>
      <c r="B10" s="29" t="inlineStr">
        <is>
          <t>Z-Purlins 6" 16ga</t>
        </is>
      </c>
      <c r="C10" s="29" t="inlineStr">
        <is>
          <t>Zed 6in 16ga, FD</t>
        </is>
      </c>
      <c r="D10" s="28" t="inlineStr">
        <is>
          <t>kg</t>
        </is>
      </c>
      <c r="E10" s="30" t="n">
        <v>1320</v>
      </c>
      <c r="F10" s="31" t="n">
        <v>300</v>
      </c>
      <c r="G10" s="31">
        <f>E10*F10</f>
        <v/>
      </c>
      <c r="H10" s="29" t="inlineStr">
        <is>
          <t>11 lines x 2 runs x ~60kg</t>
        </is>
      </c>
    </row>
    <row r="11">
      <c r="A11" s="28" t="inlineStr">
        <is>
          <t>05.08</t>
        </is>
      </c>
      <c r="B11" s="29" t="inlineStr">
        <is>
          <t>J-Bolts 25mm (40 nos)</t>
        </is>
      </c>
      <c r="C11" s="29" t="inlineStr">
        <is>
          <t>25mm J-bolt, FD</t>
        </is>
      </c>
      <c r="D11" s="28" t="inlineStr">
        <is>
          <t>kg</t>
        </is>
      </c>
      <c r="E11" s="30" t="n">
        <v>160</v>
      </c>
      <c r="F11" s="31" t="n">
        <v>380</v>
      </c>
      <c r="G11" s="31">
        <f>E11*F11</f>
        <v/>
      </c>
      <c r="H11" s="29" t="inlineStr">
        <is>
          <t>4 per column</t>
        </is>
      </c>
    </row>
    <row r="12">
      <c r="A12" s="28" t="inlineStr">
        <is>
          <t>05.09</t>
        </is>
      </c>
      <c r="B12" s="29" t="inlineStr">
        <is>
          <t>A325 High-Strength Bolts &amp; Misc Fixings</t>
        </is>
      </c>
      <c r="C12" s="29" t="inlineStr">
        <is>
          <t>A325, FD</t>
        </is>
      </c>
      <c r="D12" s="28" t="inlineStr">
        <is>
          <t>L.S.</t>
        </is>
      </c>
      <c r="E12" s="30" t="n">
        <v>1</v>
      </c>
      <c r="F12" s="31" t="n">
        <v>60000</v>
      </c>
      <c r="G12" s="31">
        <f>E12*F12</f>
        <v/>
      </c>
      <c r="H12" s="29" t="inlineStr">
        <is>
          <t>Structural bolt set (lump)</t>
        </is>
      </c>
    </row>
    <row r="13">
      <c r="A13" s="32" t="n"/>
      <c r="B13" s="32" t="inlineStr">
        <is>
          <t>Sub-total Group 05</t>
        </is>
      </c>
      <c r="C13" s="32" t="n"/>
      <c r="D13" s="32" t="n"/>
      <c r="E13" s="32" t="n"/>
      <c r="F13" s="32" t="n"/>
      <c r="G13" s="33">
        <f>SUM(G4:G12)</f>
        <v/>
      </c>
      <c r="H13" s="32" t="n"/>
    </row>
    <row r="14">
      <c r="A14" s="26" t="inlineStr">
        <is>
          <t>GROUP 07 - CLADDING</t>
        </is>
      </c>
      <c r="B14" s="27" t="n"/>
      <c r="C14" s="27" t="n"/>
      <c r="D14" s="27" t="n"/>
      <c r="E14" s="27" t="n"/>
      <c r="F14" s="27" t="n"/>
      <c r="G14" s="27" t="n"/>
      <c r="H14" s="27" t="n"/>
    </row>
    <row r="15">
      <c r="A15" s="28" t="inlineStr">
        <is>
          <t>07.01</t>
        </is>
      </c>
      <c r="B15" s="29" t="inlineStr">
        <is>
          <t>Roof Sheeting PPGI 0.5mm</t>
        </is>
      </c>
      <c r="C15" s="29" t="inlineStr">
        <is>
          <t>PPGI 0.5mm, FD</t>
        </is>
      </c>
      <c r="D15" s="28" t="inlineStr">
        <is>
          <t>sqft</t>
        </is>
      </c>
      <c r="E15" s="30" t="n">
        <v>4235</v>
      </c>
      <c r="F15" s="31" t="n">
        <v>120</v>
      </c>
      <c r="G15" s="31">
        <f>E15*F15</f>
        <v/>
      </c>
      <c r="H15" s="29" t="inlineStr">
        <is>
          <t>55 x 77 = 4235 sqft</t>
        </is>
      </c>
    </row>
    <row r="16">
      <c r="A16" s="28" t="inlineStr">
        <is>
          <t>07.02</t>
        </is>
      </c>
      <c r="B16" s="29" t="inlineStr">
        <is>
          <t>Wall Cladding PPGI 0.5mm</t>
        </is>
      </c>
      <c r="C16" s="29" t="inlineStr">
        <is>
          <t>PPGI 0.5mm, FD</t>
        </is>
      </c>
      <c r="D16" s="28" t="inlineStr">
        <is>
          <t>sqft</t>
        </is>
      </c>
      <c r="E16" s="30" t="n">
        <v>4440</v>
      </c>
      <c r="F16" s="31" t="n">
        <v>120</v>
      </c>
      <c r="G16" s="31">
        <f>E16*F16</f>
        <v/>
      </c>
      <c r="H16" s="29" t="inlineStr">
        <is>
          <t>REV NC-1: 6ft masonry added -&gt; clad only 6-23ft: 264x17 - 12x4 door = 4440 sqft</t>
        </is>
      </c>
    </row>
    <row r="17">
      <c r="A17" s="32" t="n"/>
      <c r="B17" s="32" t="inlineStr">
        <is>
          <t>Sub-total Group 07</t>
        </is>
      </c>
      <c r="C17" s="32" t="n"/>
      <c r="D17" s="32" t="n"/>
      <c r="E17" s="32" t="n"/>
      <c r="F17" s="32" t="n"/>
      <c r="G17" s="33">
        <f>SUM(G15:G16)</f>
        <v/>
      </c>
      <c r="H17" s="32" t="n"/>
    </row>
    <row r="18">
      <c r="A18" s="26" t="inlineStr">
        <is>
          <t>GROUP 08 - MASONRY - 6FT PERIMETER WALL (FD STANDARDS: 9" BRICK)</t>
        </is>
      </c>
      <c r="B18" s="27" t="n"/>
      <c r="C18" s="27" t="n"/>
      <c r="D18" s="27" t="n"/>
      <c r="E18" s="27" t="n"/>
      <c r="F18" s="27" t="n"/>
      <c r="G18" s="27" t="n"/>
      <c r="H18" s="27" t="n"/>
    </row>
    <row r="19">
      <c r="A19" s="28" t="inlineStr">
        <is>
          <t>08.01</t>
        </is>
      </c>
      <c r="B19" s="29" t="inlineStr">
        <is>
          <t>Brick Masonry 9" - 6ft perimeter wall</t>
        </is>
      </c>
      <c r="C19" s="29" t="inlineStr">
        <is>
          <t>9" brickwork, FD std (incl. cement, sand, bricks, labour)</t>
        </is>
      </c>
      <c r="D19" s="28" t="inlineStr">
        <is>
          <t>m3</t>
        </is>
      </c>
      <c r="E19" s="30" t="n">
        <v>32.11</v>
      </c>
      <c r="F19" s="31" t="n">
        <v>3200</v>
      </c>
      <c r="G19" s="31">
        <f>E19*F19</f>
        <v/>
      </c>
      <c r="H19" s="29" t="inlineStr">
        <is>
          <t>264ft perim x 6ft x 9" - 12x6 gate opening = 1134 cft = 32.11 m3</t>
        </is>
      </c>
    </row>
    <row r="20">
      <c r="A20" s="32" t="n"/>
      <c r="B20" s="32" t="inlineStr">
        <is>
          <t>Sub-total Group 08</t>
        </is>
      </c>
      <c r="C20" s="32" t="n"/>
      <c r="D20" s="32" t="n"/>
      <c r="E20" s="32" t="n"/>
      <c r="F20" s="32" t="n"/>
      <c r="G20" s="33">
        <f>SUM(G19:G19)</f>
        <v/>
      </c>
      <c r="H20" s="32" t="n"/>
    </row>
    <row r="21">
      <c r="A21" s="26" t="inlineStr">
        <is>
          <t>GROUP 09 - FINISHES</t>
        </is>
      </c>
      <c r="B21" s="27" t="n"/>
      <c r="C21" s="27" t="n"/>
      <c r="D21" s="27" t="n"/>
      <c r="E21" s="27" t="n"/>
      <c r="F21" s="27" t="n"/>
      <c r="G21" s="27" t="n"/>
      <c r="H21" s="27" t="n"/>
    </row>
    <row r="22">
      <c r="A22" s="28" t="inlineStr">
        <is>
          <t>09.01</t>
        </is>
      </c>
      <c r="B22" s="29" t="inlineStr">
        <is>
          <t>MS Structure Painting / Coating (FD spec)</t>
        </is>
      </c>
      <c r="C22" s="29" t="inlineStr">
        <is>
          <t>Epoxy/PU coat, FD</t>
        </is>
      </c>
      <c r="D22" s="28" t="inlineStr">
        <is>
          <t>L.S.</t>
        </is>
      </c>
      <c r="E22" s="30" t="n">
        <v>1</v>
      </c>
      <c r="F22" s="31" t="n">
        <v>150000</v>
      </c>
      <c r="G22" s="31">
        <f>E22*F22</f>
        <v/>
      </c>
      <c r="H22" s="29" t="inlineStr">
        <is>
          <t>Shop + site coat (lump)</t>
        </is>
      </c>
    </row>
    <row r="23">
      <c r="A23" s="32" t="n"/>
      <c r="B23" s="34" t="inlineStr">
        <is>
          <t>Sub-total Group 09</t>
        </is>
      </c>
      <c r="C23" s="34" t="n"/>
      <c r="D23" s="32" t="n"/>
      <c r="E23" s="35" t="n"/>
      <c r="F23" s="33" t="n"/>
      <c r="G23" s="33">
        <f>SUM(G22:G22)</f>
        <v/>
      </c>
      <c r="H23" s="34" t="n"/>
    </row>
    <row r="24">
      <c r="A24" s="27" t="inlineStr">
        <is>
          <t>GROUP 11 - EQUIPMENT - SOLAR PV (63.4 kWp)</t>
        </is>
      </c>
      <c r="B24" s="36" t="n"/>
      <c r="C24" s="36" t="n"/>
      <c r="D24" s="27" t="n"/>
      <c r="E24" s="37" t="n"/>
      <c r="F24" s="38" t="n"/>
      <c r="G24" s="38" t="n"/>
      <c r="H24" s="36" t="n"/>
    </row>
    <row r="25">
      <c r="A25" s="39" t="inlineStr">
        <is>
          <t>11.01</t>
        </is>
      </c>
      <c r="B25" s="39" t="inlineStr">
        <is>
          <t>Solar Panel Trina Vertex N 720W</t>
        </is>
      </c>
      <c r="C25" s="39" t="inlineStr">
        <is>
          <t>Trina Vertex N 720W, FD</t>
        </is>
      </c>
      <c r="D25" s="39" t="inlineStr">
        <is>
          <t>No.</t>
        </is>
      </c>
      <c r="E25" s="40" t="n">
        <v>88</v>
      </c>
      <c r="F25" s="41" t="n">
        <v>22000</v>
      </c>
      <c r="G25" s="41">
        <f>E25*F25</f>
        <v/>
      </c>
      <c r="H25" s="39" t="inlineStr">
        <is>
          <t>7.82x4.27ft; 88 x 0.72 = 63.4 kWp</t>
        </is>
      </c>
    </row>
    <row r="26">
      <c r="A26" s="42" t="inlineStr">
        <is>
          <t>11.02</t>
        </is>
      </c>
      <c r="B26" s="28" t="inlineStr">
        <is>
          <t>String Inverter 25kW</t>
        </is>
      </c>
      <c r="C26" s="28" t="inlineStr">
        <is>
          <t>25kW 3-ph string, FD</t>
        </is>
      </c>
      <c r="D26" s="28" t="inlineStr">
        <is>
          <t>No.</t>
        </is>
      </c>
      <c r="E26" s="43" t="n">
        <v>2</v>
      </c>
      <c r="F26" s="31" t="n">
        <v>850000</v>
      </c>
      <c r="G26" s="31">
        <f>E26*F26</f>
        <v/>
      </c>
      <c r="H26" s="28" t="inlineStr">
        <is>
          <t>2 x 25kW</t>
        </is>
      </c>
    </row>
    <row r="27">
      <c r="A27" s="28" t="inlineStr">
        <is>
          <t>11.03</t>
        </is>
      </c>
      <c r="B27" s="29" t="inlineStr">
        <is>
          <t>String Inverter 15kW</t>
        </is>
      </c>
      <c r="C27" s="29" t="inlineStr">
        <is>
          <t>15kW 3-ph string, FD</t>
        </is>
      </c>
      <c r="D27" s="28" t="inlineStr">
        <is>
          <t>No.</t>
        </is>
      </c>
      <c r="E27" s="30" t="n">
        <v>1</v>
      </c>
      <c r="F27" s="31" t="n">
        <v>510000</v>
      </c>
      <c r="G27" s="31">
        <f>E27*F27</f>
        <v/>
      </c>
      <c r="H27" s="29" t="inlineStr">
        <is>
          <t>1 x 15kW (covers 63.4kWp)</t>
        </is>
      </c>
    </row>
    <row r="28">
      <c r="A28" s="32" t="n"/>
      <c r="B28" s="34" t="inlineStr">
        <is>
          <t>Sub-total Group 11</t>
        </is>
      </c>
      <c r="C28" s="34" t="n"/>
      <c r="D28" s="32" t="n"/>
      <c r="E28" s="35" t="n"/>
      <c r="F28" s="33" t="n"/>
      <c r="G28" s="33">
        <f>SUM(G25:G27)</f>
        <v/>
      </c>
      <c r="H28" s="34" t="n"/>
    </row>
    <row r="29">
      <c r="A29" s="27" t="inlineStr">
        <is>
          <t>GROUP 26 - ELECTRICAL - SOLAR BOS</t>
        </is>
      </c>
      <c r="B29" s="36" t="n"/>
      <c r="C29" s="36" t="n"/>
      <c r="D29" s="27" t="n"/>
      <c r="E29" s="37" t="n"/>
      <c r="F29" s="38" t="n"/>
      <c r="G29" s="38" t="n"/>
      <c r="H29" s="36" t="n"/>
    </row>
    <row r="30">
      <c r="A30" s="28" t="inlineStr">
        <is>
          <t>26.01</t>
        </is>
      </c>
      <c r="B30" s="29" t="inlineStr">
        <is>
          <t>Mounting Rails (Aluminium)</t>
        </is>
      </c>
      <c r="C30" s="29" t="inlineStr">
        <is>
          <t>AI rail + clamps, FD</t>
        </is>
      </c>
      <c r="D30" s="28" t="inlineStr">
        <is>
          <t>rft</t>
        </is>
      </c>
      <c r="E30" s="30" t="n">
        <v>750</v>
      </c>
      <c r="F30" s="31" t="n">
        <v>450</v>
      </c>
      <c r="G30" s="31">
        <f>E30*F30</f>
        <v/>
      </c>
      <c r="H30" s="29" t="inlineStr">
        <is>
          <t>Array ~55x61ft, flush mount</t>
        </is>
      </c>
    </row>
    <row r="31">
      <c r="A31" s="28" t="inlineStr">
        <is>
          <t>26.02</t>
        </is>
      </c>
      <c r="B31" s="29" t="inlineStr">
        <is>
          <t>DC Cable 4mm2</t>
        </is>
      </c>
      <c r="C31" s="29" t="inlineStr">
        <is>
          <t>PV1-F 4mm2, FD</t>
        </is>
      </c>
      <c r="D31" s="28" t="inlineStr">
        <is>
          <t>m</t>
        </is>
      </c>
      <c r="E31" s="30" t="n">
        <v>400</v>
      </c>
      <c r="F31" s="31" t="n">
        <v>180</v>
      </c>
      <c r="G31" s="31">
        <f>E31*F31</f>
        <v/>
      </c>
      <c r="H31" s="29" t="inlineStr">
        <is>
          <t>String homeruns (est)</t>
        </is>
      </c>
    </row>
    <row r="32">
      <c r="A32" s="39" t="inlineStr">
        <is>
          <t>26.03</t>
        </is>
      </c>
      <c r="B32" s="39" t="inlineStr">
        <is>
          <t>AC Cable 4C 35mm2</t>
        </is>
      </c>
      <c r="C32" s="39" t="inlineStr">
        <is>
          <t>XLPE 4C 35mm2, FD</t>
        </is>
      </c>
      <c r="D32" s="39" t="inlineStr">
        <is>
          <t>m</t>
        </is>
      </c>
      <c r="E32" s="40" t="n">
        <v>80</v>
      </c>
      <c r="F32" s="41" t="n">
        <v>1200</v>
      </c>
      <c r="G32" s="41">
        <f>E32*F32</f>
        <v/>
      </c>
      <c r="H32" s="39" t="inlineStr">
        <is>
          <t>Inverter to DB (est)</t>
        </is>
      </c>
    </row>
    <row r="33">
      <c r="A33" s="42" t="inlineStr">
        <is>
          <t>26.04</t>
        </is>
      </c>
      <c r="B33" s="28" t="inlineStr">
        <is>
          <t>Combiner Boxes</t>
        </is>
      </c>
      <c r="C33" s="28" t="inlineStr">
        <is>
          <t>DC combiner IP65, FD</t>
        </is>
      </c>
      <c r="D33" s="28" t="inlineStr">
        <is>
          <t>No.</t>
        </is>
      </c>
      <c r="E33" s="43" t="n">
        <v>4</v>
      </c>
      <c r="F33" s="31" t="n">
        <v>45000</v>
      </c>
      <c r="G33" s="31">
        <f>E33*F33</f>
        <v/>
      </c>
      <c r="H33" s="28" t="inlineStr">
        <is>
          <t>String combiner</t>
        </is>
      </c>
    </row>
    <row r="34">
      <c r="A34" s="28" t="inlineStr">
        <is>
          <t>26.05</t>
        </is>
      </c>
      <c r="B34" s="29" t="inlineStr">
        <is>
          <t>Earthing &amp; Lightning Protection</t>
        </is>
      </c>
      <c r="C34" s="29" t="inlineStr">
        <is>
          <t>Cu earth, FD</t>
        </is>
      </c>
      <c r="D34" s="28" t="inlineStr">
        <is>
          <t>L.S.</t>
        </is>
      </c>
      <c r="E34" s="30" t="n">
        <v>1</v>
      </c>
      <c r="F34" s="31" t="n">
        <v>150000</v>
      </c>
      <c r="G34" s="31">
        <f>E34*F34</f>
        <v/>
      </c>
      <c r="H34" s="29" t="inlineStr">
        <is>
          <t>Earth pit + strips (lump)</t>
        </is>
      </c>
    </row>
    <row r="35">
      <c r="A35" s="32" t="n"/>
      <c r="B35" s="32" t="inlineStr">
        <is>
          <t>Sub-total Group 26</t>
        </is>
      </c>
      <c r="C35" s="32" t="n"/>
      <c r="D35" s="32" t="n"/>
      <c r="E35" s="32" t="n"/>
      <c r="F35" s="32" t="n"/>
      <c r="G35" s="33">
        <f>SUM(G30:G34)</f>
        <v/>
      </c>
      <c r="H35" s="32" t="n"/>
    </row>
    <row r="36">
      <c r="A36" s="26" t="inlineStr">
        <is>
          <t>GROUP 31 - EARTHWORK / FOUNDATIONS</t>
        </is>
      </c>
      <c r="B36" s="27" t="n"/>
      <c r="C36" s="27" t="n"/>
      <c r="D36" s="27" t="n"/>
      <c r="E36" s="27" t="n"/>
      <c r="F36" s="27" t="n"/>
      <c r="G36" s="27" t="n"/>
      <c r="H36" s="27" t="n"/>
    </row>
    <row r="37">
      <c r="A37" s="28" t="inlineStr">
        <is>
          <t>31.01</t>
        </is>
      </c>
      <c r="B37" s="29" t="inlineStr">
        <is>
          <t>Excavation + RC Footings (cols + perimeter)</t>
        </is>
      </c>
      <c r="C37" s="29" t="inlineStr">
        <is>
          <t>RC M20 + PCC, FD</t>
        </is>
      </c>
      <c r="D37" s="28" t="inlineStr">
        <is>
          <t>L.S.</t>
        </is>
      </c>
      <c r="E37" s="30" t="n">
        <v>1</v>
      </c>
      <c r="F37" s="31" t="n">
        <v>700000</v>
      </c>
      <c r="G37" s="31">
        <f>E37*F37</f>
        <v/>
      </c>
      <c r="H37" s="29" t="inlineStr">
        <is>
          <t>10 col footings + wall strip (est)</t>
        </is>
      </c>
    </row>
    <row r="38">
      <c r="A38" s="32" t="n"/>
      <c r="B38" s="34" t="inlineStr">
        <is>
          <t>Sub-total Group 31</t>
        </is>
      </c>
      <c r="C38" s="34" t="n"/>
      <c r="D38" s="32" t="n"/>
      <c r="E38" s="35" t="n"/>
      <c r="F38" s="33" t="n"/>
      <c r="G38" s="33">
        <f>SUM(G37:G37)</f>
        <v/>
      </c>
      <c r="H38" s="34" t="n"/>
    </row>
    <row r="39">
      <c r="A39" s="27" t="inlineStr">
        <is>
          <t>GROUP P - PRELIMINARIES</t>
        </is>
      </c>
      <c r="B39" s="27" t="n"/>
      <c r="C39" s="27" t="n"/>
      <c r="D39" s="27" t="n"/>
      <c r="E39" s="27" t="n"/>
      <c r="F39" s="27" t="n"/>
      <c r="G39" s="38" t="n"/>
      <c r="H39" s="27" t="n"/>
    </row>
    <row r="40">
      <c r="A40" s="39" t="inlineStr">
        <is>
          <t>P.01</t>
        </is>
      </c>
      <c r="B40" s="39" t="inlineStr">
        <is>
          <t>Labour - PEB Erection</t>
        </is>
      </c>
      <c r="C40" s="39" t="inlineStr">
        <is>
          <t>FD crew</t>
        </is>
      </c>
      <c r="D40" s="39" t="inlineStr">
        <is>
          <t>sqft</t>
        </is>
      </c>
      <c r="E40" s="40" t="n">
        <v>4235</v>
      </c>
      <c r="F40" s="41" t="n">
        <v>80</v>
      </c>
      <c r="G40" s="41">
        <f>E40*F40</f>
        <v/>
      </c>
      <c r="H40" s="39" t="inlineStr">
        <is>
          <t>Covered area 55x77</t>
        </is>
      </c>
    </row>
    <row r="41">
      <c r="A41" s="39" t="inlineStr">
        <is>
          <t>P.02</t>
        </is>
      </c>
      <c r="B41" s="39" t="inlineStr">
        <is>
          <t>Site Establishment / Transport / Scaffold</t>
        </is>
      </c>
      <c r="C41" s="39" t="inlineStr">
        <is>
          <t>FD</t>
        </is>
      </c>
      <c r="D41" s="39" t="inlineStr">
        <is>
          <t>L.S.</t>
        </is>
      </c>
      <c r="E41" s="40" t="n">
        <v>1</v>
      </c>
      <c r="F41" s="41" t="n">
        <v>150000</v>
      </c>
      <c r="G41" s="41">
        <f>E41*F41</f>
        <v/>
      </c>
      <c r="H41" s="39" t="inlineStr">
        <is>
          <t>Mobilisation (lump)</t>
        </is>
      </c>
    </row>
    <row r="42">
      <c r="A42" s="32" t="n"/>
      <c r="B42" s="32" t="inlineStr">
        <is>
          <t>Sub-total Group P</t>
        </is>
      </c>
      <c r="C42" s="32" t="n"/>
      <c r="D42" s="32" t="n"/>
      <c r="E42" s="32" t="n"/>
      <c r="F42" s="32" t="n"/>
      <c r="G42" s="33">
        <f>SUM(G40:G41)</f>
        <v/>
      </c>
      <c r="H42" s="32" t="n"/>
    </row>
    <row r="43">
      <c r="A43" s="44" t="n"/>
      <c r="B43" s="44" t="inlineStr">
        <is>
          <t>GRAND TOTAL (Subcontract)</t>
        </is>
      </c>
      <c r="C43" s="44" t="n"/>
      <c r="D43" s="44" t="n"/>
      <c r="E43" s="44" t="n"/>
      <c r="F43" s="44" t="n"/>
      <c r="G43" s="45">
        <f>G13+G17+G20+G23+G28+G35+G38+G42</f>
        <v/>
      </c>
      <c r="H43" s="44" t="n"/>
    </row>
    <row r="44">
      <c r="A44" s="44" t="n"/>
      <c r="B44" s="44" t="inlineStr">
        <is>
          <t>Overhead &amp; Profit @ 10%</t>
        </is>
      </c>
      <c r="C44" s="44" t="n"/>
      <c r="D44" s="44" t="n"/>
      <c r="E44" s="44" t="n"/>
      <c r="F44" s="44" t="n"/>
      <c r="G44" s="45">
        <f>G43*0.1</f>
        <v/>
      </c>
      <c r="H44" s="44" t="n"/>
    </row>
    <row r="45">
      <c r="A45" s="44" t="n"/>
      <c r="B45" s="44" t="inlineStr">
        <is>
          <t>TOTAL CONTRACT SUM (incl. OHP)</t>
        </is>
      </c>
      <c r="C45" s="44" t="n"/>
      <c r="D45" s="44" t="n"/>
      <c r="E45" s="44" t="n"/>
      <c r="F45" s="44" t="n"/>
      <c r="G45" s="45">
        <f>G43+G44</f>
        <v/>
      </c>
      <c r="H45" s="44" t="n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30" customWidth="1" min="4" max="4"/>
  </cols>
  <sheetData>
    <row r="1">
      <c r="A1" s="21" t="inlineStr">
        <is>
          <t>RATE ANALYSIS - KEY BUILD-UPS (July-2026 Lahore, PKR)</t>
        </is>
      </c>
    </row>
    <row r="2">
      <c r="A2" s="22" t="inlineStr">
        <is>
          <t>Item</t>
        </is>
      </c>
      <c r="B2" s="22" t="inlineStr">
        <is>
          <t>Basis</t>
        </is>
      </c>
      <c r="C2" s="22" t="inlineStr">
        <is>
          <t>Rate (PKR)</t>
        </is>
      </c>
      <c r="D2" s="22" t="inlineStr">
        <is>
          <t>Note</t>
        </is>
      </c>
    </row>
    <row r="3">
      <c r="A3" s="3" t="inlineStr">
        <is>
          <t>PEB MS Structure (fab+erect)</t>
        </is>
      </c>
      <c r="B3" s="3" t="inlineStr">
        <is>
          <t>per kg</t>
        </is>
      </c>
      <c r="C3" s="23" t="n">
        <v>285</v>
      </c>
      <c r="D3" s="3" t="inlineStr">
        <is>
          <t>Fusion reference Jul-2026</t>
        </is>
      </c>
    </row>
    <row r="4">
      <c r="A4" s="3" t="inlineStr">
        <is>
          <t>HR Steel</t>
        </is>
      </c>
      <c r="B4" s="3" t="inlineStr">
        <is>
          <t>per kg</t>
        </is>
      </c>
      <c r="C4" s="23" t="n">
        <v>240</v>
      </c>
      <c r="D4" s="3" t="inlineStr">
        <is>
          <t>Raw material base</t>
        </is>
      </c>
    </row>
    <row r="5">
      <c r="A5" s="3" t="inlineStr">
        <is>
          <t>Z-Purlin 6" 16ga</t>
        </is>
      </c>
      <c r="B5" s="3" t="inlineStr">
        <is>
          <t>per kg</t>
        </is>
      </c>
      <c r="C5" s="23" t="n">
        <v>300</v>
      </c>
      <c r="D5" s="3" t="inlineStr">
        <is>
          <t>Fusion reference</t>
        </is>
      </c>
    </row>
    <row r="6">
      <c r="A6" s="3" t="inlineStr">
        <is>
          <t>PPGI 0.5mm cladding</t>
        </is>
      </c>
      <c r="B6" s="3" t="inlineStr">
        <is>
          <t>per sqft</t>
        </is>
      </c>
      <c r="C6" s="23" t="n">
        <v>120</v>
      </c>
      <c r="D6" s="3" t="inlineStr">
        <is>
          <t>Equiv Rs 300/kg</t>
        </is>
      </c>
    </row>
    <row r="7">
      <c r="A7" s="3" t="inlineStr">
        <is>
          <t>J-Bolts 25mm</t>
        </is>
      </c>
      <c r="B7" s="3" t="inlineStr">
        <is>
          <t>per kg</t>
        </is>
      </c>
      <c r="C7" s="23" t="n">
        <v>380</v>
      </c>
      <c r="D7" s="3" t="inlineStr">
        <is>
          <t>Fusion reference</t>
        </is>
      </c>
    </row>
    <row r="8">
      <c r="A8" s="3" t="inlineStr">
        <is>
          <t>Trina Vertex N 720W</t>
        </is>
      </c>
      <c r="B8" s="3" t="inlineStr">
        <is>
          <t>per panel</t>
        </is>
      </c>
      <c r="C8" s="23" t="n">
        <v>22000</v>
      </c>
      <c r="D8" s="3" t="inlineStr">
        <is>
          <t>Fusion reference</t>
        </is>
      </c>
    </row>
    <row r="9">
      <c r="A9" s="3" t="inlineStr">
        <is>
          <t>Mounting rail (aluminium)</t>
        </is>
      </c>
      <c r="B9" s="3" t="inlineStr">
        <is>
          <t>per rft</t>
        </is>
      </c>
      <c r="C9" s="23" t="n">
        <v>450</v>
      </c>
      <c r="D9" s="3" t="inlineStr">
        <is>
          <t>Fusion reference</t>
        </is>
      </c>
    </row>
    <row r="10">
      <c r="A10" s="3" t="inlineStr">
        <is>
          <t>Inverter 25kW string</t>
        </is>
      </c>
      <c r="B10" s="3" t="inlineStr">
        <is>
          <t>per unit</t>
        </is>
      </c>
      <c r="C10" s="23" t="n">
        <v>850000</v>
      </c>
      <c r="D10" s="3" t="inlineStr">
        <is>
          <t>Fusion reference</t>
        </is>
      </c>
    </row>
    <row r="11">
      <c r="A11" s="3" t="inlineStr">
        <is>
          <t>DC cable 4mm2</t>
        </is>
      </c>
      <c r="B11" s="3" t="inlineStr">
        <is>
          <t>per m</t>
        </is>
      </c>
      <c r="C11" s="23" t="n">
        <v>180</v>
      </c>
      <c r="D11" s="3" t="inlineStr">
        <is>
          <t>Fusion reference</t>
        </is>
      </c>
    </row>
    <row r="12">
      <c r="A12" s="3" t="inlineStr">
        <is>
          <t>AC cable 4C 35mm2</t>
        </is>
      </c>
      <c r="B12" s="3" t="inlineStr">
        <is>
          <t>per m</t>
        </is>
      </c>
      <c r="C12" s="23" t="n">
        <v>1200</v>
      </c>
      <c r="D12" s="3" t="inlineStr">
        <is>
          <t>Fusion reference</t>
        </is>
      </c>
    </row>
    <row r="13">
      <c r="A13" s="3" t="inlineStr">
        <is>
          <t>Combiner box</t>
        </is>
      </c>
      <c r="B13" s="3" t="inlineStr">
        <is>
          <t>per unit</t>
        </is>
      </c>
      <c r="C13" s="23" t="n">
        <v>45000</v>
      </c>
      <c r="D13" s="3" t="inlineStr">
        <is>
          <t>Fusion reference</t>
        </is>
      </c>
    </row>
    <row r="14">
      <c r="A14" s="3" t="inlineStr">
        <is>
          <t>Earthing</t>
        </is>
      </c>
      <c r="B14" s="3" t="inlineStr">
        <is>
          <t>lump</t>
        </is>
      </c>
      <c r="C14" s="23" t="n">
        <v>150000</v>
      </c>
      <c r="D14" s="3" t="inlineStr">
        <is>
          <t>Fusion reference</t>
        </is>
      </c>
    </row>
    <row r="15">
      <c r="A15" s="3" t="inlineStr">
        <is>
          <t>Labour PEB erection</t>
        </is>
      </c>
      <c r="B15" s="3" t="inlineStr">
        <is>
          <t>per sqft</t>
        </is>
      </c>
      <c r="C15" s="23" t="n">
        <v>80</v>
      </c>
      <c r="D15" s="3" t="inlineStr">
        <is>
          <t>Covered area</t>
        </is>
      </c>
    </row>
    <row r="16">
      <c r="A16" s="3" t="inlineStr">
        <is>
          <t>Overhead &amp; Profit</t>
        </is>
      </c>
      <c r="B16" s="3" t="inlineStr">
        <is>
          <t>% subtotal</t>
        </is>
      </c>
      <c r="C16" s="23" t="n">
        <v>10</v>
      </c>
      <c r="D16" s="3" t="inlineStr">
        <is>
          <t>On subcontract total</t>
        </is>
      </c>
    </row>
    <row r="17">
      <c r="A17" s="46" t="inlineStr">
        <is>
          <t>Brick masonry 9" (incl. mat + labour)</t>
        </is>
      </c>
      <c r="B17" s="46" t="inlineStr">
        <is>
          <t>per m3</t>
        </is>
      </c>
      <c r="C17" s="47" t="n">
        <v>3200</v>
      </c>
      <c r="D17" s="46" t="inlineStr">
        <is>
          <t>FD Lahore Jul-2026 field rate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2026-07-31T12:37:09Z</dcterms:created>
  <dcterms:modified xsi:type="dcterms:W3CDTF">2026-07-31T14:03:49Z</dcterms:modified>
</cp:coreProperties>
</file>